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norarios" sheetId="1" r:id="rId4"/>
    <sheet state="visible" name="Hoja 1" sheetId="2" r:id="rId5"/>
    <sheet state="visible" name="Ejemplo Servicio SeH" sheetId="3" r:id="rId6"/>
    <sheet state="visible" name="Ejemplo PAT" sheetId="4" r:id="rId7"/>
    <sheet state="visible" name="Ejemplo Iluminación" sheetId="5" r:id="rId8"/>
    <sheet state="visible" name="Ejemplo Ruido Laboral" sheetId="6" r:id="rId9"/>
    <sheet state="visible" name="Ejemplo Autorpotección" sheetId="7" r:id="rId10"/>
  </sheets>
  <definedNames/>
  <calcPr/>
  <extLst>
    <ext uri="GoogleSheetsCustomDataVersion2">
      <go:sheetsCustomData xmlns:go="http://customooxmlschemas.google.com/" r:id="rId11" roundtripDataChecksum="1MEBij5GZaqcSRdAVART+D81vP1XF3GEMGjgD0MlS/s="/>
    </ext>
  </extLst>
</workbook>
</file>

<file path=xl/sharedStrings.xml><?xml version="1.0" encoding="utf-8"?>
<sst xmlns="http://schemas.openxmlformats.org/spreadsheetml/2006/main" count="169" uniqueCount="93">
  <si>
    <t>TABLA DE HONORARIOS SUGERIDOS PARA HIGIENE Y SEGURIDAD EN EL TRABAJO</t>
  </si>
  <si>
    <t>Consejo Profesional de Ingeniería Química</t>
  </si>
  <si>
    <t>Profesionales Universitarios</t>
  </si>
  <si>
    <t>1.  Consultas y asesoramiento</t>
  </si>
  <si>
    <t>Índice</t>
  </si>
  <si>
    <t>a. Consultas en el gabinete y/o telefónica, sin desplazamiento para inspección ocular, por hora</t>
  </si>
  <si>
    <t>b. Ídem anterior con inspección ocular, por hora (mas viáticos y Km Profesional)</t>
  </si>
  <si>
    <t>2. Servicios de seguridad e higiene por locación y razón social</t>
  </si>
  <si>
    <t>Cantidad de Trabajadores equivalentes</t>
  </si>
  <si>
    <t>A</t>
  </si>
  <si>
    <t>B</t>
  </si>
  <si>
    <t>C</t>
  </si>
  <si>
    <t>1 a 15</t>
  </si>
  <si>
    <t>-</t>
  </si>
  <si>
    <t>16 a 30</t>
  </si>
  <si>
    <t>31 a 60</t>
  </si>
  <si>
    <t>61 a 100</t>
  </si>
  <si>
    <t>101 a 150</t>
  </si>
  <si>
    <t>A: Capítulos 5,6,11,12,14,18 al 21 -  B: Capítulos 5,6,7 y 11 al 21 -  C: Capítulos 5 al 21</t>
  </si>
  <si>
    <t>El presente Honorario no incluye ninguna medición o estudio, tampoco los honorarios de los técnicos intervinientes (en casos que aplique)</t>
  </si>
  <si>
    <t>3. Tareas, estudios y mediciones</t>
  </si>
  <si>
    <t>a. Tarea profesional de medición</t>
  </si>
  <si>
    <t>b. Medición de iluminación Res 84/12, por punto</t>
  </si>
  <si>
    <t>c. Medición de Ruido Res 85/12 (por hora o punto c/integración)</t>
  </si>
  <si>
    <t>d. Medición de Ruido Res 85/12, dosimetría 8 horas</t>
  </si>
  <si>
    <t>e. Medición PAT Res 900/15, RPAT por medición de cada SPAT (jabalina o cjto. interconectado)</t>
  </si>
  <si>
    <t>f. Medición PAT Res 900/15, continuidad-polaridad, Toma eléctrico por punto</t>
  </si>
  <si>
    <t>g. Medición PAT Res 900/15, Interruptor diferencial, por fase</t>
  </si>
  <si>
    <t>h. Medición PAT Res 900/15, Masa conductora, por punto</t>
  </si>
  <si>
    <t>i. Medición Carga térmica por hora o punto de medición</t>
  </si>
  <si>
    <t>j. Sistema de Autoprotección (CABA) Grupo 1</t>
  </si>
  <si>
    <t>k. Sistema de Autoprotección (CABA) Grupo 2 (No incluye capacitación de Bomberos)</t>
  </si>
  <si>
    <t>L. Sistema de Autoprotección (CABA) Grupo 3 (no incluye simulación ni capacitación de Bomberos)</t>
  </si>
  <si>
    <t>m. Tarea profesional de informe técnico (agregar horas de consulta según punto 1)</t>
  </si>
  <si>
    <t>n. Confección de plano (por hora, no incluye relevamiento)</t>
  </si>
  <si>
    <t>o. Dictado de Capacitación, por hora.</t>
  </si>
  <si>
    <t>Nota: No se encuentran contemplados los costos de alquiler, calibración o amortización de equipos de medición.</t>
  </si>
  <si>
    <t xml:space="preserve">Los honorarios se calcuan como la sumatoria de los productos del VHPR multiplicado por el índice de cada tarea asociada y multiplicado por la cantidad de unidades prestadas en cada servicio. </t>
  </si>
  <si>
    <t xml:space="preserve">Valor de hora Profesional referencial (VHPR): </t>
  </si>
  <si>
    <t>Válido desde:</t>
  </si>
  <si>
    <t xml:space="preserve">Técnicos en Higiene y Seguridad y Auxiliares </t>
  </si>
  <si>
    <t>50 % de los honorarios sugeridos para los profesionales universitarios</t>
  </si>
  <si>
    <t>La presente tabla no fija honorarios minimos ni obliga a los matriculados a su aplicación.</t>
  </si>
  <si>
    <t xml:space="preserve">IPC MARZO 25 </t>
  </si>
  <si>
    <t>3,7</t>
  </si>
  <si>
    <t>IPC ABRIL 25</t>
  </si>
  <si>
    <t>2,8</t>
  </si>
  <si>
    <t>IPC MAYO 25</t>
  </si>
  <si>
    <t>1,5</t>
  </si>
  <si>
    <t>IPC JUNIO 25</t>
  </si>
  <si>
    <t>1,6</t>
  </si>
  <si>
    <t>ACUMULADO 9,6</t>
  </si>
  <si>
    <t>Ejemplo de cálculo deServicio de Seguridad e Higiene</t>
  </si>
  <si>
    <t>Valor Hora referencial</t>
  </si>
  <si>
    <t>Km profesional</t>
  </si>
  <si>
    <t>Medición/tarea</t>
  </si>
  <si>
    <t>Índice Total</t>
  </si>
  <si>
    <t>Importe</t>
  </si>
  <si>
    <t>Servicio SeH  C 16-30 TE</t>
  </si>
  <si>
    <t>Unidades</t>
  </si>
  <si>
    <t>Recorrido</t>
  </si>
  <si>
    <t>Km</t>
  </si>
  <si>
    <t>Total</t>
  </si>
  <si>
    <t>Empresa con 18 trabajadores equivalentes tipo C</t>
  </si>
  <si>
    <t>Ejemplo de cálculo de PAT</t>
  </si>
  <si>
    <t>Tarea Prof. de medición</t>
  </si>
  <si>
    <t>Tomas</t>
  </si>
  <si>
    <t>Diferenciales monofásicos</t>
  </si>
  <si>
    <t>Diferenciales trifásicos</t>
  </si>
  <si>
    <t>Masas conductoras</t>
  </si>
  <si>
    <t>Puntos</t>
  </si>
  <si>
    <t>SPAT (3 jabalinas equipotencializadas)</t>
  </si>
  <si>
    <t>Unidad</t>
  </si>
  <si>
    <t>Volcado a Plano</t>
  </si>
  <si>
    <t>Hs</t>
  </si>
  <si>
    <t>Ejemplo de cálculo de Iluminación</t>
  </si>
  <si>
    <t>Puntos a medir (Res 84/12)</t>
  </si>
  <si>
    <t>Ejemplo de cálculo de Ruido</t>
  </si>
  <si>
    <t>Tres puestos laborales estacionarios</t>
  </si>
  <si>
    <t>Medición/tarea (jornada completa)</t>
  </si>
  <si>
    <t>Un puesto laboral con dosimetría 8H</t>
  </si>
  <si>
    <t>Ejemplo de cálculo de Autoprotección Grupo 2 (Sin Brigada)</t>
  </si>
  <si>
    <t>Tarea Confección Sistema de Autoprotección</t>
  </si>
  <si>
    <t>Sistema Autoprotección G2</t>
  </si>
  <si>
    <t>Inspección ocular a locación (2 visitas)</t>
  </si>
  <si>
    <t>Horas</t>
  </si>
  <si>
    <t>Dictado de Capacitación</t>
  </si>
  <si>
    <t>Recorrido (Dos visitas)</t>
  </si>
  <si>
    <t>Simulacros de evacuación (detalle de dos visitas al año)</t>
  </si>
  <si>
    <t>Hora</t>
  </si>
  <si>
    <t>Confección de Informe técnico</t>
  </si>
  <si>
    <t>unidad</t>
  </si>
  <si>
    <t>Recorrido (dos visitas)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</si>
</sst>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\ * #,##0_-;\-&quot;$&quot;\ * #,##0_-;_-&quot;$&quot;\ * &quot;-&quot;_-;_-@"/>
    <numFmt numFmtId="165" formatCode="&quot;$&quot;\ #,##0"/>
  </numFmts>
  <fonts count="12">
    <font>
      <sz val="12.0"/>
      <color theme="1"/>
      <name val="Calibri"/>
      <scheme val="minor"/>
    </font>
    <font>
      <b/>
      <i/>
      <u/>
      <sz val="14.0"/>
      <color theme="1"/>
      <name val="Arial"/>
    </font>
    <font>
      <b/>
      <i/>
      <u/>
      <sz val="14.0"/>
      <color theme="1"/>
      <name val="Arial"/>
    </font>
    <font>
      <sz val="16.0"/>
      <color theme="1"/>
      <name val="Arial"/>
    </font>
    <font/>
    <font>
      <b/>
      <sz val="14.0"/>
      <color theme="1"/>
      <name val="Arial"/>
    </font>
    <font>
      <sz val="12.0"/>
      <color theme="1"/>
      <name val="Calibri"/>
    </font>
    <font>
      <sz val="14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b/>
      <u/>
      <sz val="12.0"/>
      <color theme="1"/>
      <name val="Calibri"/>
    </font>
    <font>
      <b/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FFC000"/>
        <bgColor rgb="FFFFC000"/>
      </patternFill>
    </fill>
  </fills>
  <borders count="18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1" fillId="3" fontId="5" numFmtId="0" xfId="0" applyAlignment="1" applyBorder="1" applyFill="1" applyFont="1">
      <alignment horizontal="left" shrinkToFit="0" vertical="center" wrapText="1"/>
    </xf>
    <xf borderId="4" fillId="0" fontId="6" numFmtId="0" xfId="0" applyAlignment="1" applyBorder="1" applyFont="1">
      <alignment horizontal="center"/>
    </xf>
    <xf borderId="5" fillId="0" fontId="7" numFmtId="0" xfId="0" applyAlignment="1" applyBorder="1" applyFont="1">
      <alignment horizontal="left"/>
    </xf>
    <xf borderId="6" fillId="0" fontId="4" numFmtId="0" xfId="0" applyBorder="1" applyFont="1"/>
    <xf borderId="7" fillId="0" fontId="4" numFmtId="0" xfId="0" applyBorder="1" applyFont="1"/>
    <xf borderId="4" fillId="0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left"/>
    </xf>
    <xf borderId="1" fillId="3" fontId="5" numFmtId="0" xfId="0" applyAlignment="1" applyBorder="1" applyFont="1">
      <alignment horizontal="left"/>
    </xf>
    <xf borderId="5" fillId="0" fontId="7" numFmtId="0" xfId="0" applyAlignment="1" applyBorder="1" applyFont="1">
      <alignment horizontal="center"/>
    </xf>
    <xf borderId="5" fillId="0" fontId="7" numFmtId="17" xfId="0" applyAlignment="1" applyBorder="1" applyFont="1" applyNumberFormat="1">
      <alignment horizontal="center"/>
    </xf>
    <xf borderId="5" fillId="0" fontId="8" numFmtId="0" xfId="0" applyAlignment="1" applyBorder="1" applyFont="1">
      <alignment horizontal="center"/>
    </xf>
    <xf borderId="5" fillId="0" fontId="9" numFmtId="0" xfId="0" applyAlignment="1" applyBorder="1" applyFont="1">
      <alignment horizontal="left"/>
    </xf>
    <xf borderId="0" fillId="0" fontId="7" numFmtId="0" xfId="0" applyAlignment="1" applyFont="1">
      <alignment horizontal="center"/>
    </xf>
    <xf borderId="8" fillId="0" fontId="7" numFmtId="0" xfId="0" applyAlignment="1" applyBorder="1" applyFont="1">
      <alignment horizontal="left"/>
    </xf>
    <xf borderId="8" fillId="0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left" shrinkToFit="0" vertical="center" wrapText="1"/>
    </xf>
    <xf borderId="5" fillId="4" fontId="8" numFmtId="0" xfId="0" applyAlignment="1" applyBorder="1" applyFill="1" applyFont="1">
      <alignment horizontal="center"/>
    </xf>
    <xf borderId="4" fillId="0" fontId="7" numFmtId="164" xfId="0" applyAlignment="1" applyBorder="1" applyFont="1" applyNumberFormat="1">
      <alignment readingOrder="0"/>
    </xf>
    <xf borderId="4" fillId="0" fontId="7" numFmtId="14" xfId="0" applyAlignment="1" applyBorder="1" applyFont="1" applyNumberFormat="1">
      <alignment horizontal="center" readingOrder="0" vertical="center"/>
    </xf>
    <xf borderId="9" fillId="5" fontId="6" numFmtId="0" xfId="0" applyBorder="1" applyFill="1" applyFont="1"/>
    <xf borderId="0" fillId="0" fontId="8" numFmtId="0" xfId="0" applyAlignment="1" applyFont="1">
      <alignment horizontal="center"/>
    </xf>
    <xf borderId="0" fillId="0" fontId="6" numFmtId="0" xfId="0" applyFont="1"/>
    <xf borderId="5" fillId="4" fontId="10" numFmtId="0" xfId="0" applyAlignment="1" applyBorder="1" applyFont="1">
      <alignment horizontal="center"/>
    </xf>
    <xf borderId="4" fillId="4" fontId="6" numFmtId="0" xfId="0" applyBorder="1" applyFont="1"/>
    <xf borderId="4" fillId="0" fontId="6" numFmtId="165" xfId="0" applyBorder="1" applyFont="1" applyNumberFormat="1"/>
    <xf borderId="10" fillId="6" fontId="11" numFmtId="0" xfId="0" applyAlignment="1" applyBorder="1" applyFill="1" applyFont="1">
      <alignment horizontal="center"/>
    </xf>
    <xf borderId="11" fillId="0" fontId="4" numFmtId="0" xfId="0" applyBorder="1" applyFont="1"/>
    <xf borderId="12" fillId="0" fontId="4" numFmtId="0" xfId="0" applyBorder="1" applyFont="1"/>
    <xf borderId="13" fillId="6" fontId="11" numFmtId="0" xfId="0" applyAlignment="1" applyBorder="1" applyFont="1">
      <alignment horizontal="center"/>
    </xf>
    <xf borderId="14" fillId="6" fontId="11" numFmtId="0" xfId="0" applyAlignment="1" applyBorder="1" applyFont="1">
      <alignment horizontal="center"/>
    </xf>
    <xf borderId="15" fillId="0" fontId="6" numFmtId="0" xfId="0" applyBorder="1" applyFont="1"/>
    <xf borderId="15" fillId="0" fontId="6" numFmtId="165" xfId="0" applyBorder="1" applyFont="1" applyNumberFormat="1"/>
    <xf borderId="4" fillId="0" fontId="6" numFmtId="0" xfId="0" applyBorder="1" applyFont="1"/>
    <xf borderId="16" fillId="0" fontId="6" numFmtId="0" xfId="0" applyBorder="1" applyFont="1"/>
    <xf borderId="16" fillId="0" fontId="6" numFmtId="165" xfId="0" applyBorder="1" applyFont="1" applyNumberFormat="1"/>
    <xf borderId="17" fillId="7" fontId="6" numFmtId="0" xfId="0" applyAlignment="1" applyBorder="1" applyFill="1" applyFont="1">
      <alignment horizontal="center"/>
    </xf>
    <xf borderId="14" fillId="0" fontId="6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95250</xdr:colOff>
      <xdr:row>3</xdr:row>
      <xdr:rowOff>0</xdr:rowOff>
    </xdr:from>
    <xdr:ext cx="609600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6" width="10.56"/>
    <col customWidth="1" min="7" max="7" width="14.89"/>
    <col customWidth="1" min="8" max="11" width="10.56"/>
    <col customWidth="1" min="12" max="12" width="17.0"/>
    <col customWidth="1" min="13" max="26" width="10.56"/>
  </cols>
  <sheetData>
    <row r="1" ht="15.75" customHeight="1"/>
    <row r="2" ht="15.75" customHeight="1"/>
    <row r="3" ht="15.75" customHeight="1"/>
    <row r="4" ht="15.75" customHeight="1">
      <c r="C4" s="1" t="s">
        <v>0</v>
      </c>
      <c r="L4" s="2"/>
    </row>
    <row r="5" ht="15.75" customHeight="1">
      <c r="C5" s="1" t="s">
        <v>1</v>
      </c>
    </row>
    <row r="6" ht="15.75" customHeight="1">
      <c r="C6" s="1"/>
      <c r="D6" s="1"/>
      <c r="E6" s="1"/>
      <c r="F6" s="1"/>
      <c r="G6" s="1"/>
      <c r="H6" s="1"/>
      <c r="I6" s="1"/>
      <c r="J6" s="1"/>
      <c r="K6" s="1"/>
      <c r="L6" s="1"/>
    </row>
    <row r="7" ht="15.75" customHeight="1">
      <c r="C7" s="3" t="s">
        <v>2</v>
      </c>
      <c r="D7" s="4"/>
      <c r="E7" s="4"/>
      <c r="F7" s="4"/>
      <c r="G7" s="4"/>
      <c r="H7" s="4"/>
      <c r="I7" s="4"/>
      <c r="J7" s="4"/>
      <c r="K7" s="4"/>
      <c r="L7" s="5"/>
    </row>
    <row r="8" ht="15.75" customHeight="1"/>
    <row r="9" ht="15.75" customHeight="1">
      <c r="C9" s="6" t="s">
        <v>3</v>
      </c>
      <c r="D9" s="4"/>
      <c r="E9" s="4"/>
      <c r="F9" s="4"/>
      <c r="G9" s="4"/>
      <c r="H9" s="4"/>
      <c r="I9" s="4"/>
      <c r="J9" s="4"/>
      <c r="K9" s="4"/>
      <c r="L9" s="5"/>
    </row>
    <row r="10" ht="15.75" customHeight="1">
      <c r="L10" s="7" t="s">
        <v>4</v>
      </c>
    </row>
    <row r="11" ht="15.75" customHeight="1">
      <c r="C11" s="8" t="s">
        <v>5</v>
      </c>
      <c r="D11" s="9"/>
      <c r="E11" s="9"/>
      <c r="F11" s="9"/>
      <c r="G11" s="9"/>
      <c r="H11" s="9"/>
      <c r="I11" s="9"/>
      <c r="J11" s="9"/>
      <c r="K11" s="10"/>
      <c r="L11" s="11">
        <v>0.6</v>
      </c>
    </row>
    <row r="12" ht="15.75" customHeight="1">
      <c r="C12" s="8" t="s">
        <v>6</v>
      </c>
      <c r="D12" s="9"/>
      <c r="E12" s="9"/>
      <c r="F12" s="9"/>
      <c r="G12" s="9"/>
      <c r="H12" s="9"/>
      <c r="I12" s="9"/>
      <c r="J12" s="9"/>
      <c r="K12" s="10"/>
      <c r="L12" s="11">
        <v>1.0</v>
      </c>
    </row>
    <row r="13" ht="15.75" customHeight="1">
      <c r="C13" s="12"/>
    </row>
    <row r="14" ht="15.75" customHeight="1"/>
    <row r="15" ht="15.75" customHeight="1">
      <c r="C15" s="13" t="s">
        <v>7</v>
      </c>
      <c r="D15" s="4"/>
      <c r="E15" s="4"/>
      <c r="F15" s="4"/>
      <c r="G15" s="4"/>
      <c r="H15" s="4"/>
      <c r="I15" s="4"/>
      <c r="J15" s="4"/>
      <c r="K15" s="4"/>
      <c r="L15" s="5"/>
    </row>
    <row r="16" ht="15.75" customHeight="1">
      <c r="J16" s="7" t="s">
        <v>4</v>
      </c>
      <c r="K16" s="7" t="s">
        <v>4</v>
      </c>
      <c r="L16" s="7" t="s">
        <v>4</v>
      </c>
    </row>
    <row r="17" ht="15.75" customHeight="1">
      <c r="C17" s="14" t="s">
        <v>8</v>
      </c>
      <c r="D17" s="9"/>
      <c r="E17" s="9"/>
      <c r="F17" s="9"/>
      <c r="G17" s="9"/>
      <c r="H17" s="9"/>
      <c r="I17" s="10"/>
      <c r="J17" s="11" t="s">
        <v>9</v>
      </c>
      <c r="K17" s="11" t="s">
        <v>10</v>
      </c>
      <c r="L17" s="11" t="s">
        <v>11</v>
      </c>
    </row>
    <row r="18" ht="15.75" customHeight="1">
      <c r="C18" s="15" t="s">
        <v>12</v>
      </c>
      <c r="D18" s="9"/>
      <c r="E18" s="9"/>
      <c r="F18" s="9"/>
      <c r="G18" s="9"/>
      <c r="H18" s="9"/>
      <c r="I18" s="10"/>
      <c r="J18" s="11" t="s">
        <v>13</v>
      </c>
      <c r="K18" s="11">
        <v>4.0</v>
      </c>
      <c r="L18" s="11">
        <v>6.0</v>
      </c>
    </row>
    <row r="19" ht="15.75" customHeight="1">
      <c r="C19" s="15" t="s">
        <v>14</v>
      </c>
      <c r="D19" s="9"/>
      <c r="E19" s="9"/>
      <c r="F19" s="9"/>
      <c r="G19" s="9"/>
      <c r="H19" s="9"/>
      <c r="I19" s="10"/>
      <c r="J19" s="11" t="s">
        <v>13</v>
      </c>
      <c r="K19" s="11">
        <v>6.0</v>
      </c>
      <c r="L19" s="11">
        <v>10.0</v>
      </c>
    </row>
    <row r="20" ht="15.75" customHeight="1">
      <c r="C20" s="15" t="s">
        <v>15</v>
      </c>
      <c r="D20" s="9"/>
      <c r="E20" s="9"/>
      <c r="F20" s="9"/>
      <c r="G20" s="9"/>
      <c r="H20" s="9"/>
      <c r="I20" s="10"/>
      <c r="J20" s="11" t="s">
        <v>13</v>
      </c>
      <c r="K20" s="11">
        <v>10.0</v>
      </c>
      <c r="L20" s="11">
        <v>20.0</v>
      </c>
    </row>
    <row r="21" ht="15.75" customHeight="1">
      <c r="C21" s="15" t="s">
        <v>16</v>
      </c>
      <c r="D21" s="9"/>
      <c r="E21" s="9"/>
      <c r="F21" s="9"/>
      <c r="G21" s="9"/>
      <c r="H21" s="9"/>
      <c r="I21" s="10"/>
      <c r="J21" s="11">
        <v>5.0</v>
      </c>
      <c r="K21" s="11">
        <v>20.0</v>
      </c>
      <c r="L21" s="11">
        <v>30.0</v>
      </c>
    </row>
    <row r="22" ht="15.75" customHeight="1">
      <c r="C22" s="15" t="s">
        <v>17</v>
      </c>
      <c r="D22" s="9"/>
      <c r="E22" s="9"/>
      <c r="F22" s="9"/>
      <c r="G22" s="9"/>
      <c r="H22" s="9"/>
      <c r="I22" s="10"/>
      <c r="J22" s="11">
        <v>10.0</v>
      </c>
      <c r="K22" s="11">
        <v>30.0</v>
      </c>
      <c r="L22" s="11">
        <v>45.0</v>
      </c>
    </row>
    <row r="23" ht="15.75" customHeight="1">
      <c r="C23" s="16" t="s">
        <v>18</v>
      </c>
      <c r="D23" s="9"/>
      <c r="E23" s="9"/>
      <c r="F23" s="9"/>
      <c r="G23" s="9"/>
      <c r="H23" s="9"/>
      <c r="I23" s="9"/>
      <c r="J23" s="9"/>
      <c r="K23" s="9"/>
      <c r="L23" s="10"/>
    </row>
    <row r="24" ht="15.75" customHeight="1">
      <c r="C24" s="17" t="s">
        <v>19</v>
      </c>
      <c r="D24" s="9"/>
      <c r="E24" s="9"/>
      <c r="F24" s="9"/>
      <c r="G24" s="9"/>
      <c r="H24" s="9"/>
      <c r="I24" s="9"/>
      <c r="J24" s="9"/>
      <c r="K24" s="9"/>
      <c r="L24" s="10"/>
    </row>
    <row r="25" ht="15.75" customHeight="1">
      <c r="C25" s="18"/>
    </row>
    <row r="26" ht="15.75" customHeight="1">
      <c r="C26" s="13" t="s">
        <v>20</v>
      </c>
      <c r="D26" s="4"/>
      <c r="E26" s="4"/>
      <c r="F26" s="4"/>
      <c r="G26" s="4"/>
      <c r="H26" s="4"/>
      <c r="I26" s="4"/>
      <c r="J26" s="4"/>
      <c r="K26" s="4"/>
      <c r="L26" s="5"/>
    </row>
    <row r="27" ht="15.75" customHeight="1">
      <c r="L27" s="7" t="s">
        <v>4</v>
      </c>
    </row>
    <row r="28" ht="15.75" customHeight="1">
      <c r="C28" s="8" t="s">
        <v>21</v>
      </c>
      <c r="D28" s="9"/>
      <c r="E28" s="9"/>
      <c r="F28" s="9"/>
      <c r="G28" s="9"/>
      <c r="H28" s="9"/>
      <c r="I28" s="9"/>
      <c r="J28" s="9"/>
      <c r="K28" s="10"/>
      <c r="L28" s="11">
        <v>4.0</v>
      </c>
    </row>
    <row r="29" ht="15.75" customHeight="1">
      <c r="C29" s="8" t="s">
        <v>22</v>
      </c>
      <c r="D29" s="9"/>
      <c r="E29" s="9"/>
      <c r="F29" s="9"/>
      <c r="G29" s="9"/>
      <c r="H29" s="9"/>
      <c r="I29" s="9"/>
      <c r="J29" s="9"/>
      <c r="K29" s="10"/>
      <c r="L29" s="11">
        <v>0.025</v>
      </c>
    </row>
    <row r="30" ht="15.75" customHeight="1">
      <c r="C30" s="8" t="s">
        <v>23</v>
      </c>
      <c r="D30" s="9"/>
      <c r="E30" s="9"/>
      <c r="F30" s="9"/>
      <c r="G30" s="9"/>
      <c r="H30" s="9"/>
      <c r="I30" s="9"/>
      <c r="J30" s="9"/>
      <c r="K30" s="10"/>
      <c r="L30" s="11">
        <v>1.2</v>
      </c>
    </row>
    <row r="31" ht="15.75" customHeight="1">
      <c r="C31" s="8" t="s">
        <v>24</v>
      </c>
      <c r="D31" s="9"/>
      <c r="E31" s="9"/>
      <c r="F31" s="9"/>
      <c r="G31" s="9"/>
      <c r="H31" s="9"/>
      <c r="I31" s="9"/>
      <c r="J31" s="9"/>
      <c r="K31" s="10"/>
      <c r="L31" s="11">
        <v>6.0</v>
      </c>
    </row>
    <row r="32" ht="15.75" customHeight="1">
      <c r="C32" s="8" t="s">
        <v>25</v>
      </c>
      <c r="D32" s="9"/>
      <c r="E32" s="9"/>
      <c r="F32" s="9"/>
      <c r="G32" s="9"/>
      <c r="H32" s="9"/>
      <c r="I32" s="9"/>
      <c r="J32" s="9"/>
      <c r="K32" s="10"/>
      <c r="L32" s="11">
        <v>2.0</v>
      </c>
    </row>
    <row r="33" ht="15.75" customHeight="1">
      <c r="C33" s="8" t="s">
        <v>26</v>
      </c>
      <c r="D33" s="9"/>
      <c r="E33" s="9"/>
      <c r="F33" s="9"/>
      <c r="G33" s="9"/>
      <c r="H33" s="9"/>
      <c r="I33" s="9"/>
      <c r="J33" s="9"/>
      <c r="K33" s="10"/>
      <c r="L33" s="11">
        <v>0.05</v>
      </c>
    </row>
    <row r="34" ht="15.75" customHeight="1">
      <c r="C34" s="8" t="s">
        <v>27</v>
      </c>
      <c r="D34" s="9"/>
      <c r="E34" s="9"/>
      <c r="F34" s="9"/>
      <c r="G34" s="9"/>
      <c r="H34" s="9"/>
      <c r="I34" s="9"/>
      <c r="J34" s="9"/>
      <c r="K34" s="10"/>
      <c r="L34" s="11">
        <v>0.3</v>
      </c>
    </row>
    <row r="35" ht="15.75" customHeight="1">
      <c r="C35" s="8" t="s">
        <v>28</v>
      </c>
      <c r="D35" s="9"/>
      <c r="E35" s="9"/>
      <c r="F35" s="9"/>
      <c r="G35" s="9"/>
      <c r="H35" s="9"/>
      <c r="I35" s="9"/>
      <c r="J35" s="9"/>
      <c r="K35" s="10"/>
      <c r="L35" s="11">
        <v>0.05</v>
      </c>
    </row>
    <row r="36" ht="15.75" customHeight="1">
      <c r="C36" s="8" t="s">
        <v>29</v>
      </c>
      <c r="D36" s="9"/>
      <c r="E36" s="9"/>
      <c r="F36" s="9"/>
      <c r="G36" s="9"/>
      <c r="H36" s="9"/>
      <c r="I36" s="9"/>
      <c r="J36" s="9"/>
      <c r="K36" s="10"/>
      <c r="L36" s="11">
        <v>1.2</v>
      </c>
    </row>
    <row r="37" ht="15.75" customHeight="1">
      <c r="C37" s="8" t="s">
        <v>30</v>
      </c>
      <c r="D37" s="9"/>
      <c r="E37" s="9"/>
      <c r="F37" s="9"/>
      <c r="G37" s="9"/>
      <c r="H37" s="9"/>
      <c r="I37" s="9"/>
      <c r="J37" s="9"/>
      <c r="K37" s="10"/>
      <c r="L37" s="11">
        <v>2.5</v>
      </c>
    </row>
    <row r="38" ht="15.75" customHeight="1">
      <c r="C38" s="8" t="s">
        <v>31</v>
      </c>
      <c r="D38" s="9"/>
      <c r="E38" s="9"/>
      <c r="F38" s="9"/>
      <c r="G38" s="9"/>
      <c r="H38" s="9"/>
      <c r="I38" s="9"/>
      <c r="J38" s="9"/>
      <c r="K38" s="10"/>
      <c r="L38" s="11">
        <v>10.0</v>
      </c>
    </row>
    <row r="39" ht="15.75" customHeight="1">
      <c r="C39" s="8" t="s">
        <v>32</v>
      </c>
      <c r="D39" s="9"/>
      <c r="E39" s="9"/>
      <c r="F39" s="9"/>
      <c r="G39" s="9"/>
      <c r="H39" s="9"/>
      <c r="I39" s="9"/>
      <c r="J39" s="9"/>
      <c r="K39" s="10"/>
      <c r="L39" s="11">
        <v>20.0</v>
      </c>
    </row>
    <row r="40" ht="15.75" customHeight="1">
      <c r="C40" s="8" t="s">
        <v>33</v>
      </c>
      <c r="D40" s="9"/>
      <c r="E40" s="9"/>
      <c r="F40" s="9"/>
      <c r="G40" s="9"/>
      <c r="H40" s="9"/>
      <c r="I40" s="9"/>
      <c r="J40" s="9"/>
      <c r="K40" s="10"/>
      <c r="L40" s="11">
        <v>5.0</v>
      </c>
    </row>
    <row r="41" ht="15.75" customHeight="1">
      <c r="C41" s="8" t="s">
        <v>34</v>
      </c>
      <c r="D41" s="9"/>
      <c r="E41" s="9"/>
      <c r="F41" s="9"/>
      <c r="G41" s="9"/>
      <c r="H41" s="9"/>
      <c r="I41" s="9"/>
      <c r="J41" s="9"/>
      <c r="K41" s="10"/>
      <c r="L41" s="11">
        <v>0.8</v>
      </c>
    </row>
    <row r="42" ht="15.75" customHeight="1">
      <c r="C42" s="8" t="s">
        <v>35</v>
      </c>
      <c r="D42" s="9"/>
      <c r="E42" s="9"/>
      <c r="F42" s="9"/>
      <c r="G42" s="9"/>
      <c r="H42" s="9"/>
      <c r="I42" s="9"/>
      <c r="J42" s="9"/>
      <c r="K42" s="10"/>
      <c r="L42" s="11">
        <v>1.7</v>
      </c>
    </row>
    <row r="43" ht="15.75" customHeight="1">
      <c r="C43" s="19"/>
      <c r="D43" s="19"/>
      <c r="E43" s="19"/>
      <c r="F43" s="19"/>
      <c r="G43" s="19"/>
      <c r="H43" s="19"/>
      <c r="I43" s="19"/>
      <c r="J43" s="19"/>
      <c r="K43" s="19"/>
      <c r="L43" s="20"/>
    </row>
    <row r="44" ht="15.75" customHeight="1">
      <c r="C44" s="21" t="s">
        <v>36</v>
      </c>
    </row>
    <row r="45" ht="34.5" customHeight="1">
      <c r="C45" s="22" t="s">
        <v>37</v>
      </c>
    </row>
    <row r="46" ht="15.75" customHeight="1"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ht="15.75" customHeight="1">
      <c r="C47" s="23" t="s">
        <v>38</v>
      </c>
      <c r="D47" s="9"/>
      <c r="E47" s="9"/>
      <c r="F47" s="10"/>
      <c r="G47" s="24">
        <v>38300.0</v>
      </c>
      <c r="J47" s="23" t="s">
        <v>39</v>
      </c>
      <c r="K47" s="10"/>
      <c r="L47" s="25">
        <v>46112.0</v>
      </c>
    </row>
    <row r="48" ht="15.75" customHeight="1">
      <c r="L48" s="26"/>
    </row>
    <row r="49" ht="15.75" customHeight="1">
      <c r="C49" s="3" t="s">
        <v>40</v>
      </c>
      <c r="D49" s="4"/>
      <c r="E49" s="4"/>
      <c r="F49" s="4"/>
      <c r="G49" s="4"/>
      <c r="H49" s="4"/>
      <c r="I49" s="4"/>
      <c r="J49" s="4"/>
      <c r="K49" s="4"/>
      <c r="L49" s="5"/>
    </row>
    <row r="50" ht="15.75" customHeight="1"/>
    <row r="51" ht="15.75" customHeight="1">
      <c r="C51" s="8" t="s">
        <v>41</v>
      </c>
      <c r="D51" s="9"/>
      <c r="E51" s="9"/>
      <c r="F51" s="9"/>
      <c r="G51" s="9"/>
      <c r="H51" s="9"/>
      <c r="I51" s="9"/>
      <c r="J51" s="9"/>
      <c r="K51" s="9"/>
      <c r="L51" s="10"/>
    </row>
    <row r="52" ht="15.75" customHeight="1"/>
    <row r="53" ht="15.75" customHeight="1">
      <c r="C53" s="27" t="s">
        <v>42</v>
      </c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C4:K4"/>
    <mergeCell ref="C5:L5"/>
    <mergeCell ref="C7:L7"/>
    <mergeCell ref="C9:L9"/>
    <mergeCell ref="C11:K11"/>
    <mergeCell ref="C12:K12"/>
    <mergeCell ref="C13:L13"/>
    <mergeCell ref="C15:L15"/>
    <mergeCell ref="C17:I17"/>
    <mergeCell ref="C18:I18"/>
    <mergeCell ref="C19:I19"/>
    <mergeCell ref="C20:I20"/>
    <mergeCell ref="C21:I21"/>
    <mergeCell ref="C22:I22"/>
    <mergeCell ref="C23:L23"/>
    <mergeCell ref="C24:L24"/>
    <mergeCell ref="C25:L25"/>
    <mergeCell ref="C26:L26"/>
    <mergeCell ref="C28:K28"/>
    <mergeCell ref="C29:K29"/>
    <mergeCell ref="C30:K30"/>
    <mergeCell ref="C31:K31"/>
    <mergeCell ref="C32:K32"/>
    <mergeCell ref="C33:K33"/>
    <mergeCell ref="C34:K34"/>
    <mergeCell ref="C35:K35"/>
    <mergeCell ref="C36:K36"/>
    <mergeCell ref="C37:K37"/>
    <mergeCell ref="C47:F47"/>
    <mergeCell ref="J47:K47"/>
    <mergeCell ref="C49:L49"/>
    <mergeCell ref="C51:L51"/>
    <mergeCell ref="C53:L53"/>
    <mergeCell ref="C38:K38"/>
    <mergeCell ref="C39:K39"/>
    <mergeCell ref="C40:K40"/>
    <mergeCell ref="C41:K41"/>
    <mergeCell ref="C42:K42"/>
    <mergeCell ref="C44:L44"/>
    <mergeCell ref="C45:L45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sheetData>
    <row r="1" ht="15.0" customHeight="1">
      <c r="A1" s="28" t="s">
        <v>43</v>
      </c>
      <c r="B1" s="28" t="s">
        <v>44</v>
      </c>
    </row>
    <row r="2" ht="15.0" customHeight="1">
      <c r="A2" s="28" t="s">
        <v>45</v>
      </c>
      <c r="B2" s="28" t="s">
        <v>46</v>
      </c>
    </row>
    <row r="3" ht="15.0" customHeight="1">
      <c r="A3" s="28" t="s">
        <v>47</v>
      </c>
      <c r="B3" s="28" t="s">
        <v>48</v>
      </c>
    </row>
    <row r="4" ht="15.0" customHeight="1">
      <c r="A4" s="28" t="s">
        <v>49</v>
      </c>
      <c r="B4" s="28" t="s">
        <v>50</v>
      </c>
    </row>
    <row r="6" ht="15.0" customHeight="1">
      <c r="A6" s="28" t="s">
        <v>51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29.89"/>
    <col customWidth="1" min="3" max="26" width="10.56"/>
  </cols>
  <sheetData>
    <row r="1" ht="15.75" customHeight="1"/>
    <row r="2" ht="15.75" customHeight="1"/>
    <row r="3" ht="15.75" customHeight="1">
      <c r="B3" s="29" t="s">
        <v>52</v>
      </c>
      <c r="C3" s="9"/>
      <c r="D3" s="9"/>
      <c r="E3" s="9"/>
      <c r="F3" s="9"/>
      <c r="G3" s="10"/>
    </row>
    <row r="4" ht="15.75" customHeight="1"/>
    <row r="5" ht="15.75" customHeight="1">
      <c r="B5" s="30" t="s">
        <v>53</v>
      </c>
      <c r="C5" s="31">
        <f>Honorarios!G47</f>
        <v>38300</v>
      </c>
    </row>
    <row r="6" ht="15.75" customHeight="1">
      <c r="B6" s="30" t="s">
        <v>54</v>
      </c>
      <c r="C6" s="31">
        <v>1241.0</v>
      </c>
    </row>
    <row r="7" ht="15.75" customHeight="1"/>
    <row r="8" ht="15.75" customHeight="1">
      <c r="B8" s="32" t="s">
        <v>55</v>
      </c>
      <c r="C8" s="33"/>
      <c r="D8" s="34"/>
      <c r="E8" s="35" t="s">
        <v>4</v>
      </c>
      <c r="F8" s="35" t="s">
        <v>56</v>
      </c>
      <c r="G8" s="36" t="s">
        <v>57</v>
      </c>
    </row>
    <row r="9" ht="15.75" customHeight="1">
      <c r="B9" s="37" t="s">
        <v>58</v>
      </c>
      <c r="C9" s="37">
        <v>1.0</v>
      </c>
      <c r="D9" s="37" t="s">
        <v>59</v>
      </c>
      <c r="E9" s="37">
        <f>Honorarios!L19</f>
        <v>10</v>
      </c>
      <c r="F9" s="37">
        <f>C9*E9</f>
        <v>10</v>
      </c>
      <c r="G9" s="38">
        <f>F9*$C$5</f>
        <v>383000</v>
      </c>
    </row>
    <row r="10" ht="15.75" customHeight="1">
      <c r="B10" s="39" t="s">
        <v>60</v>
      </c>
      <c r="C10" s="39">
        <v>20.0</v>
      </c>
      <c r="D10" s="39" t="s">
        <v>61</v>
      </c>
      <c r="E10" s="39"/>
      <c r="F10" s="40"/>
      <c r="G10" s="41">
        <f>C10*C6</f>
        <v>24820</v>
      </c>
    </row>
    <row r="11" ht="15.75" customHeight="1">
      <c r="F11" s="42" t="s">
        <v>62</v>
      </c>
      <c r="G11" s="43">
        <f>SUM(G9:G10)</f>
        <v>407820</v>
      </c>
    </row>
    <row r="12" ht="15.75" customHeight="1">
      <c r="B12" s="28" t="s">
        <v>63</v>
      </c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3:G3"/>
    <mergeCell ref="B8:D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33.22"/>
    <col customWidth="1" min="3" max="26" width="10.56"/>
  </cols>
  <sheetData>
    <row r="1" ht="15.75" customHeight="1"/>
    <row r="2" ht="15.75" customHeight="1">
      <c r="B2" s="29" t="s">
        <v>64</v>
      </c>
      <c r="C2" s="9"/>
      <c r="D2" s="9"/>
      <c r="E2" s="9"/>
      <c r="F2" s="9"/>
      <c r="G2" s="10"/>
    </row>
    <row r="3" ht="15.75" customHeight="1"/>
    <row r="4" ht="15.75" customHeight="1">
      <c r="B4" s="30" t="s">
        <v>53</v>
      </c>
      <c r="C4" s="31">
        <f>Honorarios!G47</f>
        <v>38300</v>
      </c>
    </row>
    <row r="5" ht="15.75" customHeight="1">
      <c r="B5" s="30" t="s">
        <v>54</v>
      </c>
      <c r="C5" s="31">
        <v>1241.0</v>
      </c>
    </row>
    <row r="6" ht="15.75" customHeight="1"/>
    <row r="7" ht="15.75" customHeight="1">
      <c r="B7" s="32" t="s">
        <v>55</v>
      </c>
      <c r="C7" s="33"/>
      <c r="D7" s="34"/>
      <c r="E7" s="35" t="s">
        <v>4</v>
      </c>
      <c r="F7" s="35" t="s">
        <v>56</v>
      </c>
      <c r="G7" s="36" t="s">
        <v>57</v>
      </c>
    </row>
    <row r="8" ht="15.75" customHeight="1">
      <c r="B8" s="37" t="s">
        <v>65</v>
      </c>
      <c r="C8" s="37">
        <v>1.0</v>
      </c>
      <c r="D8" s="37" t="s">
        <v>59</v>
      </c>
      <c r="E8" s="37">
        <f>Honorarios!L28</f>
        <v>4</v>
      </c>
      <c r="F8" s="37">
        <f t="shared" ref="F8:F14" si="1">C8*E8</f>
        <v>4</v>
      </c>
      <c r="G8" s="38">
        <f t="shared" ref="G8:G14" si="2">F8*$C$4</f>
        <v>153200</v>
      </c>
    </row>
    <row r="9" ht="15.75" customHeight="1">
      <c r="B9" s="37" t="s">
        <v>66</v>
      </c>
      <c r="C9" s="37">
        <v>150.0</v>
      </c>
      <c r="D9" s="37" t="s">
        <v>59</v>
      </c>
      <c r="E9" s="37">
        <f>Honorarios!L33</f>
        <v>0.05</v>
      </c>
      <c r="F9" s="37">
        <f t="shared" si="1"/>
        <v>7.5</v>
      </c>
      <c r="G9" s="38">
        <f t="shared" si="2"/>
        <v>287250</v>
      </c>
    </row>
    <row r="10" ht="15.75" customHeight="1">
      <c r="B10" s="39" t="s">
        <v>67</v>
      </c>
      <c r="C10" s="39">
        <v>10.0</v>
      </c>
      <c r="D10" s="39" t="s">
        <v>59</v>
      </c>
      <c r="E10" s="39">
        <f>Honorarios!L34</f>
        <v>0.3</v>
      </c>
      <c r="F10" s="39">
        <f t="shared" si="1"/>
        <v>3</v>
      </c>
      <c r="G10" s="31">
        <f t="shared" si="2"/>
        <v>114900</v>
      </c>
    </row>
    <row r="11" ht="15.75" customHeight="1">
      <c r="B11" s="39" t="s">
        <v>68</v>
      </c>
      <c r="C11" s="39">
        <v>6.0</v>
      </c>
      <c r="D11" s="39" t="s">
        <v>59</v>
      </c>
      <c r="E11" s="39">
        <f>3*E10</f>
        <v>0.9</v>
      </c>
      <c r="F11" s="39">
        <f t="shared" si="1"/>
        <v>5.4</v>
      </c>
      <c r="G11" s="31">
        <f t="shared" si="2"/>
        <v>206820</v>
      </c>
    </row>
    <row r="12" ht="15.75" customHeight="1">
      <c r="B12" s="39" t="s">
        <v>69</v>
      </c>
      <c r="C12" s="39">
        <v>20.0</v>
      </c>
      <c r="D12" s="39" t="s">
        <v>70</v>
      </c>
      <c r="E12" s="39">
        <f>Honorarios!L35</f>
        <v>0.05</v>
      </c>
      <c r="F12" s="39">
        <f t="shared" si="1"/>
        <v>1</v>
      </c>
      <c r="G12" s="31">
        <f t="shared" si="2"/>
        <v>38300</v>
      </c>
    </row>
    <row r="13" ht="15.75" customHeight="1">
      <c r="B13" s="39" t="s">
        <v>71</v>
      </c>
      <c r="C13" s="39">
        <v>1.0</v>
      </c>
      <c r="D13" s="39" t="s">
        <v>72</v>
      </c>
      <c r="E13" s="39">
        <f>Honorarios!L32</f>
        <v>2</v>
      </c>
      <c r="F13" s="39">
        <f t="shared" si="1"/>
        <v>2</v>
      </c>
      <c r="G13" s="31">
        <f t="shared" si="2"/>
        <v>76600</v>
      </c>
    </row>
    <row r="14" ht="15.75" customHeight="1">
      <c r="B14" s="39" t="s">
        <v>73</v>
      </c>
      <c r="C14" s="39">
        <v>8.0</v>
      </c>
      <c r="D14" s="39" t="s">
        <v>74</v>
      </c>
      <c r="E14" s="39">
        <f>Honorarios!L41</f>
        <v>0.8</v>
      </c>
      <c r="F14" s="39">
        <f t="shared" si="1"/>
        <v>6.4</v>
      </c>
      <c r="G14" s="31">
        <f t="shared" si="2"/>
        <v>245120</v>
      </c>
    </row>
    <row r="15" ht="15.75" customHeight="1">
      <c r="B15" s="39" t="s">
        <v>60</v>
      </c>
      <c r="C15" s="39">
        <v>20.0</v>
      </c>
      <c r="D15" s="39" t="s">
        <v>61</v>
      </c>
      <c r="E15" s="39"/>
      <c r="F15" s="40"/>
      <c r="G15" s="41">
        <f>C15*C5</f>
        <v>24820</v>
      </c>
    </row>
    <row r="16" ht="15.75" customHeight="1">
      <c r="F16" s="42" t="s">
        <v>62</v>
      </c>
      <c r="G16" s="43">
        <f>SUM(G8:G15)</f>
        <v>1147010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G2"/>
    <mergeCell ref="B7:D7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29.89"/>
    <col customWidth="1" min="3" max="26" width="10.56"/>
  </cols>
  <sheetData>
    <row r="1" ht="15.75" customHeight="1"/>
    <row r="2" ht="15.75" customHeight="1"/>
    <row r="3" ht="15.75" customHeight="1">
      <c r="B3" s="29" t="s">
        <v>75</v>
      </c>
      <c r="C3" s="9"/>
      <c r="D3" s="9"/>
      <c r="E3" s="9"/>
      <c r="F3" s="9"/>
      <c r="G3" s="10"/>
    </row>
    <row r="4" ht="15.75" customHeight="1"/>
    <row r="5" ht="15.75" customHeight="1">
      <c r="B5" s="30" t="s">
        <v>53</v>
      </c>
      <c r="C5" s="31">
        <f>Honorarios!G47</f>
        <v>38300</v>
      </c>
    </row>
    <row r="6" ht="15.75" customHeight="1">
      <c r="B6" s="30" t="s">
        <v>54</v>
      </c>
      <c r="C6" s="31">
        <v>1241.0</v>
      </c>
    </row>
    <row r="7" ht="15.75" customHeight="1"/>
    <row r="8" ht="15.75" customHeight="1">
      <c r="B8" s="32" t="s">
        <v>55</v>
      </c>
      <c r="C8" s="33"/>
      <c r="D8" s="34"/>
      <c r="E8" s="35" t="s">
        <v>4</v>
      </c>
      <c r="F8" s="35" t="s">
        <v>56</v>
      </c>
      <c r="G8" s="36" t="s">
        <v>57</v>
      </c>
    </row>
    <row r="9" ht="15.75" customHeight="1">
      <c r="B9" s="37" t="s">
        <v>65</v>
      </c>
      <c r="C9" s="37">
        <v>1.0</v>
      </c>
      <c r="D9" s="37" t="s">
        <v>59</v>
      </c>
      <c r="E9" s="37">
        <f>Honorarios!L28</f>
        <v>4</v>
      </c>
      <c r="F9" s="37">
        <f t="shared" ref="F9:F11" si="1">C9*E9</f>
        <v>4</v>
      </c>
      <c r="G9" s="38">
        <f t="shared" ref="G9:G11" si="2">F9*$C$5</f>
        <v>153200</v>
      </c>
    </row>
    <row r="10" ht="15.75" customHeight="1">
      <c r="B10" s="37" t="s">
        <v>76</v>
      </c>
      <c r="C10" s="37">
        <v>64.0</v>
      </c>
      <c r="D10" s="37" t="s">
        <v>59</v>
      </c>
      <c r="E10" s="37">
        <f>Honorarios!L29</f>
        <v>0.025</v>
      </c>
      <c r="F10" s="37">
        <f t="shared" si="1"/>
        <v>1.6</v>
      </c>
      <c r="G10" s="38">
        <f t="shared" si="2"/>
        <v>61280</v>
      </c>
    </row>
    <row r="11" ht="15.75" customHeight="1">
      <c r="B11" s="39" t="s">
        <v>73</v>
      </c>
      <c r="C11" s="39">
        <v>1.0</v>
      </c>
      <c r="D11" s="39" t="s">
        <v>74</v>
      </c>
      <c r="E11" s="39">
        <f>Honorarios!L41</f>
        <v>0.8</v>
      </c>
      <c r="F11" s="39">
        <f t="shared" si="1"/>
        <v>0.8</v>
      </c>
      <c r="G11" s="31">
        <f t="shared" si="2"/>
        <v>30640</v>
      </c>
    </row>
    <row r="12" ht="15.75" customHeight="1">
      <c r="B12" s="39" t="s">
        <v>60</v>
      </c>
      <c r="C12" s="39">
        <v>20.0</v>
      </c>
      <c r="D12" s="39" t="s">
        <v>61</v>
      </c>
      <c r="E12" s="39"/>
      <c r="F12" s="40"/>
      <c r="G12" s="41">
        <f>C12*C6</f>
        <v>24820</v>
      </c>
    </row>
    <row r="13" ht="15.75" customHeight="1">
      <c r="F13" s="42" t="s">
        <v>62</v>
      </c>
      <c r="G13" s="43">
        <f>SUM(G9:G12)</f>
        <v>269940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3:G3"/>
    <mergeCell ref="B8:D8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33.22"/>
    <col customWidth="1" min="3" max="26" width="10.56"/>
  </cols>
  <sheetData>
    <row r="1" ht="15.75" customHeight="1"/>
    <row r="2" ht="15.75" customHeight="1">
      <c r="B2" s="29" t="s">
        <v>77</v>
      </c>
      <c r="C2" s="9"/>
      <c r="D2" s="9"/>
      <c r="E2" s="9"/>
      <c r="F2" s="9"/>
      <c r="G2" s="10"/>
    </row>
    <row r="3" ht="15.75" customHeight="1"/>
    <row r="4" ht="15.75" customHeight="1">
      <c r="B4" s="30" t="s">
        <v>53</v>
      </c>
      <c r="C4" s="31">
        <f>Honorarios!G47</f>
        <v>38300</v>
      </c>
    </row>
    <row r="5" ht="15.75" customHeight="1">
      <c r="B5" s="30" t="s">
        <v>54</v>
      </c>
      <c r="C5" s="31">
        <v>1241.0</v>
      </c>
    </row>
    <row r="6" ht="15.75" customHeight="1"/>
    <row r="7" ht="15.75" customHeight="1">
      <c r="B7" s="32" t="s">
        <v>55</v>
      </c>
      <c r="C7" s="33"/>
      <c r="D7" s="34"/>
      <c r="E7" s="35" t="s">
        <v>4</v>
      </c>
      <c r="F7" s="35" t="s">
        <v>56</v>
      </c>
      <c r="G7" s="36" t="s">
        <v>57</v>
      </c>
    </row>
    <row r="8" ht="15.75" customHeight="1">
      <c r="B8" s="37" t="s">
        <v>65</v>
      </c>
      <c r="C8" s="37">
        <v>1.0</v>
      </c>
      <c r="D8" s="37" t="s">
        <v>59</v>
      </c>
      <c r="E8" s="37">
        <f>Honorarios!L28</f>
        <v>4</v>
      </c>
      <c r="F8" s="37">
        <f t="shared" ref="F8:F10" si="1">C8*E8</f>
        <v>4</v>
      </c>
      <c r="G8" s="38">
        <f t="shared" ref="G8:G10" si="2">F8*$C$4</f>
        <v>153200</v>
      </c>
    </row>
    <row r="9" ht="15.75" customHeight="1">
      <c r="B9" s="37" t="s">
        <v>78</v>
      </c>
      <c r="C9" s="37">
        <v>3.0</v>
      </c>
      <c r="D9" s="37" t="s">
        <v>59</v>
      </c>
      <c r="E9" s="37">
        <f>+Honorarios!L30</f>
        <v>1.2</v>
      </c>
      <c r="F9" s="37">
        <f t="shared" si="1"/>
        <v>3.6</v>
      </c>
      <c r="G9" s="38">
        <f t="shared" si="2"/>
        <v>137880</v>
      </c>
    </row>
    <row r="10" ht="15.75" customHeight="1">
      <c r="B10" s="39" t="s">
        <v>73</v>
      </c>
      <c r="C10" s="39">
        <v>1.0</v>
      </c>
      <c r="D10" s="39" t="s">
        <v>74</v>
      </c>
      <c r="E10" s="39">
        <f>Honorarios!L41</f>
        <v>0.8</v>
      </c>
      <c r="F10" s="39">
        <f t="shared" si="1"/>
        <v>0.8</v>
      </c>
      <c r="G10" s="31">
        <f t="shared" si="2"/>
        <v>30640</v>
      </c>
    </row>
    <row r="11" ht="15.75" customHeight="1">
      <c r="B11" s="39" t="s">
        <v>60</v>
      </c>
      <c r="C11" s="39">
        <v>20.0</v>
      </c>
      <c r="D11" s="39" t="s">
        <v>61</v>
      </c>
      <c r="E11" s="39"/>
      <c r="F11" s="40"/>
      <c r="G11" s="41">
        <f>C11*C5</f>
        <v>24820</v>
      </c>
    </row>
    <row r="12" ht="15.75" customHeight="1">
      <c r="F12" s="42" t="s">
        <v>62</v>
      </c>
      <c r="G12" s="43">
        <f>SUM(G8:G11)</f>
        <v>346540</v>
      </c>
    </row>
    <row r="13" ht="15.75" customHeight="1"/>
    <row r="14" ht="15.75" customHeight="1"/>
    <row r="15" ht="15.75" customHeight="1">
      <c r="B15" s="32" t="s">
        <v>79</v>
      </c>
      <c r="C15" s="33"/>
      <c r="D15" s="34"/>
      <c r="E15" s="35" t="s">
        <v>4</v>
      </c>
      <c r="F15" s="35" t="s">
        <v>56</v>
      </c>
      <c r="G15" s="36" t="s">
        <v>57</v>
      </c>
    </row>
    <row r="16" ht="15.75" customHeight="1">
      <c r="B16" s="37" t="s">
        <v>65</v>
      </c>
      <c r="C16" s="37">
        <v>1.0</v>
      </c>
      <c r="D16" s="37" t="s">
        <v>59</v>
      </c>
      <c r="E16" s="37">
        <f>Honorarios!L28</f>
        <v>4</v>
      </c>
      <c r="F16" s="37">
        <f t="shared" ref="F16:F18" si="3">C16*E16</f>
        <v>4</v>
      </c>
      <c r="G16" s="38">
        <f t="shared" ref="G16:G18" si="4">F16*$C$4</f>
        <v>153200</v>
      </c>
    </row>
    <row r="17" ht="15.75" customHeight="1">
      <c r="B17" s="37" t="s">
        <v>80</v>
      </c>
      <c r="C17" s="37">
        <v>1.0</v>
      </c>
      <c r="D17" s="37" t="s">
        <v>59</v>
      </c>
      <c r="E17" s="37">
        <f>Honorarios!L31</f>
        <v>6</v>
      </c>
      <c r="F17" s="37">
        <f t="shared" si="3"/>
        <v>6</v>
      </c>
      <c r="G17" s="38">
        <f t="shared" si="4"/>
        <v>229800</v>
      </c>
    </row>
    <row r="18" ht="15.75" customHeight="1">
      <c r="B18" s="39" t="s">
        <v>73</v>
      </c>
      <c r="C18" s="39">
        <v>1.0</v>
      </c>
      <c r="D18" s="39" t="s">
        <v>74</v>
      </c>
      <c r="E18" s="39">
        <f>Honorarios!L41</f>
        <v>0.8</v>
      </c>
      <c r="F18" s="39">
        <f t="shared" si="3"/>
        <v>0.8</v>
      </c>
      <c r="G18" s="31">
        <f t="shared" si="4"/>
        <v>30640</v>
      </c>
    </row>
    <row r="19" ht="15.75" customHeight="1">
      <c r="B19" s="39" t="s">
        <v>60</v>
      </c>
      <c r="C19" s="39">
        <v>20.0</v>
      </c>
      <c r="D19" s="39" t="s">
        <v>61</v>
      </c>
      <c r="E19" s="39"/>
      <c r="F19" s="40"/>
      <c r="G19" s="41">
        <f>C19*$C$5</f>
        <v>24820</v>
      </c>
    </row>
    <row r="20" ht="15.75" customHeight="1">
      <c r="F20" s="42" t="s">
        <v>62</v>
      </c>
      <c r="G20" s="43">
        <f>SUM(G16:G19)</f>
        <v>438460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G2"/>
    <mergeCell ref="B7:D7"/>
    <mergeCell ref="B15:D15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33.11"/>
    <col customWidth="1" min="3" max="26" width="10.56"/>
  </cols>
  <sheetData>
    <row r="1" ht="15.75" customHeight="1"/>
    <row r="2" ht="15.75" customHeight="1"/>
    <row r="3" ht="15.75" customHeight="1">
      <c r="B3" s="29" t="s">
        <v>81</v>
      </c>
      <c r="C3" s="9"/>
      <c r="D3" s="9"/>
      <c r="E3" s="9"/>
      <c r="F3" s="9"/>
      <c r="G3" s="10"/>
    </row>
    <row r="4" ht="15.75" customHeight="1"/>
    <row r="5" ht="15.75" customHeight="1">
      <c r="B5" s="30" t="s">
        <v>53</v>
      </c>
      <c r="C5" s="31">
        <f>Honorarios!G47</f>
        <v>38300</v>
      </c>
    </row>
    <row r="6" ht="15.75" customHeight="1">
      <c r="B6" s="30" t="s">
        <v>54</v>
      </c>
      <c r="C6" s="31">
        <v>1241.0</v>
      </c>
    </row>
    <row r="7" ht="15.75" customHeight="1"/>
    <row r="8" ht="15.75" customHeight="1">
      <c r="B8" s="32" t="s">
        <v>82</v>
      </c>
      <c r="C8" s="33"/>
      <c r="D8" s="34"/>
      <c r="E8" s="35" t="s">
        <v>4</v>
      </c>
      <c r="F8" s="35" t="s">
        <v>56</v>
      </c>
      <c r="G8" s="36" t="s">
        <v>57</v>
      </c>
    </row>
    <row r="9" ht="15.75" customHeight="1">
      <c r="B9" s="37" t="s">
        <v>83</v>
      </c>
      <c r="C9" s="37">
        <v>1.0</v>
      </c>
      <c r="D9" s="37" t="s">
        <v>59</v>
      </c>
      <c r="E9" s="37">
        <f>Honorarios!L38</f>
        <v>10</v>
      </c>
      <c r="F9" s="37">
        <f t="shared" ref="F9:F12" si="1">C9*E9</f>
        <v>10</v>
      </c>
      <c r="G9" s="38">
        <f t="shared" ref="G9:G12" si="2">F9*$C$5</f>
        <v>383000</v>
      </c>
    </row>
    <row r="10" ht="15.75" customHeight="1">
      <c r="B10" s="37" t="s">
        <v>84</v>
      </c>
      <c r="C10" s="37">
        <v>2.5</v>
      </c>
      <c r="D10" s="37" t="s">
        <v>85</v>
      </c>
      <c r="E10" s="37">
        <f>Honorarios!L12</f>
        <v>1</v>
      </c>
      <c r="F10" s="39">
        <f t="shared" si="1"/>
        <v>2.5</v>
      </c>
      <c r="G10" s="38">
        <f t="shared" si="2"/>
        <v>95750</v>
      </c>
    </row>
    <row r="11" ht="15.75" customHeight="1">
      <c r="B11" s="37" t="s">
        <v>86</v>
      </c>
      <c r="C11" s="37">
        <v>1.5</v>
      </c>
      <c r="D11" s="37" t="s">
        <v>85</v>
      </c>
      <c r="E11" s="37">
        <f>Honorarios!L42</f>
        <v>1.7</v>
      </c>
      <c r="F11" s="39">
        <f t="shared" si="1"/>
        <v>2.55</v>
      </c>
      <c r="G11" s="38">
        <f t="shared" si="2"/>
        <v>97665</v>
      </c>
    </row>
    <row r="12" ht="15.75" customHeight="1">
      <c r="B12" s="39" t="s">
        <v>73</v>
      </c>
      <c r="C12" s="39">
        <v>5.0</v>
      </c>
      <c r="D12" s="39" t="s">
        <v>74</v>
      </c>
      <c r="E12" s="39">
        <f>Honorarios!L41</f>
        <v>0.8</v>
      </c>
      <c r="F12" s="39">
        <f t="shared" si="1"/>
        <v>4</v>
      </c>
      <c r="G12" s="31">
        <f t="shared" si="2"/>
        <v>153200</v>
      </c>
    </row>
    <row r="13" ht="15.75" customHeight="1">
      <c r="B13" s="39" t="s">
        <v>87</v>
      </c>
      <c r="C13" s="39">
        <v>40.0</v>
      </c>
      <c r="D13" s="39" t="s">
        <v>61</v>
      </c>
      <c r="E13" s="39"/>
      <c r="F13" s="40"/>
      <c r="G13" s="41">
        <f>C13*C6</f>
        <v>49640</v>
      </c>
    </row>
    <row r="14" ht="15.75" customHeight="1">
      <c r="F14" s="42" t="s">
        <v>62</v>
      </c>
      <c r="G14" s="43">
        <f>SUM(G9:G13)</f>
        <v>779255</v>
      </c>
    </row>
    <row r="15" ht="15.75" customHeight="1"/>
    <row r="16" ht="15.75" customHeight="1"/>
    <row r="17" ht="15.75" customHeight="1">
      <c r="B17" s="32" t="s">
        <v>88</v>
      </c>
      <c r="C17" s="33"/>
      <c r="D17" s="34"/>
      <c r="E17" s="35" t="s">
        <v>4</v>
      </c>
      <c r="F17" s="35" t="s">
        <v>56</v>
      </c>
      <c r="G17" s="36" t="s">
        <v>57</v>
      </c>
    </row>
    <row r="18" ht="15.75" customHeight="1">
      <c r="B18" s="37" t="s">
        <v>84</v>
      </c>
      <c r="C18" s="37">
        <v>2.0</v>
      </c>
      <c r="D18" s="37" t="s">
        <v>89</v>
      </c>
      <c r="E18" s="37">
        <f>Honorarios!L12</f>
        <v>1</v>
      </c>
      <c r="F18" s="39">
        <f t="shared" ref="F18:F19" si="3">C18*E18</f>
        <v>2</v>
      </c>
      <c r="G18" s="38">
        <f t="shared" ref="G18:G19" si="4">F18*$C$5</f>
        <v>76600</v>
      </c>
    </row>
    <row r="19" ht="15.75" customHeight="1">
      <c r="B19" s="39" t="s">
        <v>90</v>
      </c>
      <c r="C19" s="39">
        <v>1.0</v>
      </c>
      <c r="D19" s="39" t="s">
        <v>91</v>
      </c>
      <c r="E19" s="39">
        <f>Honorarios!L40</f>
        <v>5</v>
      </c>
      <c r="F19" s="39">
        <f t="shared" si="3"/>
        <v>5</v>
      </c>
      <c r="G19" s="31">
        <f t="shared" si="4"/>
        <v>191500</v>
      </c>
    </row>
    <row r="20" ht="15.75" customHeight="1">
      <c r="B20" s="39" t="s">
        <v>92</v>
      </c>
      <c r="C20" s="39">
        <v>40.0</v>
      </c>
      <c r="D20" s="39" t="s">
        <v>61</v>
      </c>
      <c r="E20" s="39"/>
      <c r="F20" s="40"/>
      <c r="G20" s="41">
        <f>C20*C6</f>
        <v>49640</v>
      </c>
    </row>
    <row r="21" ht="15.75" customHeight="1">
      <c r="F21" s="42" t="s">
        <v>62</v>
      </c>
      <c r="G21" s="43">
        <f>SUM(G18:G20)</f>
        <v>317740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3:G3"/>
    <mergeCell ref="B8:D8"/>
    <mergeCell ref="B17:D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2020-10-16T20:55:14Z</dcterms:created>
  <dc:creator>Microsoft Office User;Pablo MOndarto</dc:creator>
</cp:coreProperties>
</file>